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6 JUN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7" i="1" l="1"/>
  <c r="J48" i="1" s="1"/>
  <c r="I47" i="1"/>
  <c r="I48" i="1" s="1"/>
  <c r="H47" i="1"/>
  <c r="H48" i="1" s="1"/>
  <c r="G47" i="1"/>
  <c r="G48" i="1" s="1"/>
  <c r="E47" i="1"/>
  <c r="E48" i="1" s="1"/>
  <c r="D47" i="1"/>
  <c r="D48" i="1" s="1"/>
  <c r="F48" i="1" s="1"/>
  <c r="F46" i="1"/>
  <c r="K46" i="1" s="1"/>
  <c r="J45" i="1"/>
  <c r="I45" i="1"/>
  <c r="H45" i="1"/>
  <c r="G45" i="1"/>
  <c r="E45" i="1"/>
  <c r="D45" i="1"/>
  <c r="F44" i="1"/>
  <c r="K44" i="1" s="1"/>
  <c r="J43" i="1"/>
  <c r="I43" i="1"/>
  <c r="H43" i="1"/>
  <c r="G43" i="1"/>
  <c r="E43" i="1"/>
  <c r="D43" i="1"/>
  <c r="F42" i="1"/>
  <c r="F41" i="1"/>
  <c r="K41" i="1" s="1"/>
  <c r="K40" i="1"/>
  <c r="F40" i="1"/>
  <c r="F39" i="1"/>
  <c r="K39" i="1" s="1"/>
  <c r="K38" i="1"/>
  <c r="F38" i="1"/>
  <c r="F37" i="1"/>
  <c r="F43" i="1" s="1"/>
  <c r="K43" i="1" s="1"/>
  <c r="J36" i="1"/>
  <c r="I36" i="1"/>
  <c r="H36" i="1"/>
  <c r="G36" i="1"/>
  <c r="E36" i="1"/>
  <c r="D36" i="1"/>
  <c r="K35" i="1"/>
  <c r="F35" i="1"/>
  <c r="F36" i="1" s="1"/>
  <c r="K36" i="1" s="1"/>
  <c r="J34" i="1"/>
  <c r="I34" i="1"/>
  <c r="H34" i="1"/>
  <c r="G34" i="1"/>
  <c r="E34" i="1"/>
  <c r="D34" i="1"/>
  <c r="F33" i="1"/>
  <c r="K33" i="1" s="1"/>
  <c r="K32" i="1"/>
  <c r="F32" i="1"/>
  <c r="F31" i="1"/>
  <c r="K31" i="1" s="1"/>
  <c r="K30" i="1"/>
  <c r="F30" i="1"/>
  <c r="F29" i="1"/>
  <c r="K29" i="1" s="1"/>
  <c r="K28" i="1"/>
  <c r="F28" i="1"/>
  <c r="F27" i="1"/>
  <c r="K27" i="1" s="1"/>
  <c r="K26" i="1"/>
  <c r="F26" i="1"/>
  <c r="F25" i="1"/>
  <c r="K25" i="1" s="1"/>
  <c r="J24" i="1"/>
  <c r="I24" i="1"/>
  <c r="H24" i="1"/>
  <c r="G24" i="1"/>
  <c r="E24" i="1"/>
  <c r="D24" i="1"/>
  <c r="K23" i="1"/>
  <c r="F23" i="1"/>
  <c r="F22" i="1"/>
  <c r="K22" i="1" s="1"/>
  <c r="K21" i="1"/>
  <c r="F21" i="1"/>
  <c r="F20" i="1"/>
  <c r="K20" i="1" s="1"/>
  <c r="K19" i="1"/>
  <c r="F19" i="1"/>
  <c r="F18" i="1"/>
  <c r="K18" i="1" s="1"/>
  <c r="K17" i="1"/>
  <c r="F17" i="1"/>
  <c r="F24" i="1" s="1"/>
  <c r="K24" i="1" s="1"/>
  <c r="J16" i="1"/>
  <c r="I16" i="1"/>
  <c r="H16" i="1"/>
  <c r="G16" i="1"/>
  <c r="E16" i="1"/>
  <c r="D16" i="1"/>
  <c r="F15" i="1"/>
  <c r="K15" i="1" s="1"/>
  <c r="K14" i="1"/>
  <c r="F14" i="1"/>
  <c r="F13" i="1"/>
  <c r="K13" i="1" s="1"/>
  <c r="K12" i="1"/>
  <c r="F12" i="1"/>
  <c r="F11" i="1"/>
  <c r="K11" i="1" s="1"/>
  <c r="K10" i="1"/>
  <c r="F10" i="1"/>
  <c r="B3" i="1"/>
  <c r="F45" i="1" l="1"/>
  <c r="K45" i="1" s="1"/>
  <c r="F16" i="1"/>
  <c r="K16" i="1" s="1"/>
  <c r="F34" i="1"/>
  <c r="K34" i="1" s="1"/>
  <c r="K37" i="1"/>
  <c r="F47" i="1"/>
  <c r="K47" i="1" s="1"/>
  <c r="K48" i="1" l="1"/>
</calcChain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<sst xmlns="http://schemas.openxmlformats.org/spreadsheetml/2006/main" count="55" uniqueCount="55">
  <si>
    <t>ESTADO ANALÍTICO DEL EJERCICIO DEL PRESUPUESTO DE EGRESOS</t>
  </si>
  <si>
    <t>CLASIFICACIÓN POR OBJETO DEL GASTO (CAPÍTULO Y CONCEPTO)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</si>
  <si>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</si>
  <si>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</si>
  <si>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</si>
  <si>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</si>
  <si>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</si>
  <si>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</si>
  <si>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</si>
  <si>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</si>
  <si>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</si>
  <si>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</si>
  <si>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</si>
  <si>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</si>
  <si>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</si>
  <si>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</si>
  <si>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</si>
  <si>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</si>
  <si>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</si>
  <si>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</si>
  <si>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</si>
  <si>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</si>
  <si>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SERVICIOS PERSONALES</t>
  </si>
  <si>
    <t>MATERIALES DE ADMINISTRACIÓN, EMISIÓN DE DOCUMENTO</t>
  </si>
  <si>
    <t>ALIMENTOS Y UTENSILIOS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</si>
  <si>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</si>
  <si>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</si>
  <si>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</si>
  <si>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</si>
  <si>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HERRAMIENTAS, REFACCIONES Y ACCESORIOS MENORES</t>
  </si>
  <si>
    <t>MATERIALES Y SUMINISTROS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</si>
  <si>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</si>
  <si>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</si>
  <si>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</si>
  <si>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</si>
  <si>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</si>
  <si>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</si>
  <si>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</si>
  <si>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</si>
  <si>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</si>
  <si>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</si>
  <si>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AYUDAS SOCIALES</t>
  </si>
  <si>
    <t>TRANSFERENCIAS, ASIGNACIONES, SUBSIDIOS Y OTRAS AY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</si>
  <si>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</si>
  <si>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</si>
  <si>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</si>
  <si>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</si>
  <si>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</si>
  <si>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</si>
  <si>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BIENES MUEBLES, INMUEBLES E INTANGIBLES</t>
  </si>
  <si>
    <t>OBRA PÚBLICA EN BIENES PROPIOS</t>
  </si>
  <si>
    <t>INVERSIÓN PÚBLICA</t>
  </si>
  <si>
    <t>PROVISIONES PARA CONTINGENCIAS Y OTRAS EROGACIONES</t>
  </si>
  <si>
    <t>INVERSIONES FINANCIERAS Y OTRAS PROVISIONES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</si>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</sst>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 applyAlignment="1"/>
    <xf numFmtId="0" fontId="4" fillId="2" borderId="1" xfId="0" applyNumberFormat="1" applyFont="1" applyFill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0" xfId="0" applyNumberFormat="1"/>
    <xf numFmtId="43" fontId="5" fillId="2" borderId="4" xfId="1" applyFont="1" applyFill="1" applyBorder="1" applyAlignment="1">
      <alignment horizontal="right" vertical="center" wrapText="1"/>
    </xf>
    <xf numFmtId="43" fontId="5" fillId="2" borderId="5" xfId="1" applyFont="1" applyFill="1" applyBorder="1" applyAlignment="1">
      <alignment horizontal="right" vertical="center" wrapText="1"/>
    </xf>
    <xf numFmtId="0" fontId="0" fillId="0" borderId="6" xfId="0" applyBorder="1"/>
    <xf numFmtId="0" fontId="5" fillId="2" borderId="0" xfId="0" applyFont="1" applyFill="1"/>
    <xf numFmtId="0" fontId="2" fillId="0" borderId="6" xfId="0" applyFont="1" applyBorder="1"/>
    <xf numFmtId="0" fontId="2" fillId="0" borderId="0" xfId="0" applyFont="1"/>
    <xf numFmtId="4" fontId="2" fillId="0" borderId="0" xfId="0" applyNumberFormat="1" applyFont="1"/>
    <xf numFmtId="0" fontId="5" fillId="0" borderId="0" xfId="0" applyFont="1"/>
    <xf numFmtId="4" fontId="0" fillId="0" borderId="0" xfId="0" applyNumberFormat="1" applyFill="1"/>
    <xf numFmtId="4" fontId="0" fillId="0" borderId="4" xfId="0" applyNumberFormat="1" applyBorder="1"/>
    <xf numFmtId="0" fontId="0" fillId="0" borderId="4" xfId="0" applyBorder="1"/>
    <xf numFmtId="0" fontId="0" fillId="0" borderId="0" xfId="0" applyFill="1" applyBorder="1"/>
    <xf numFmtId="43" fontId="5" fillId="2" borderId="0" xfId="1" applyFont="1" applyFill="1" applyBorder="1" applyAlignment="1">
      <alignment horizontal="right" vertical="center" wrapText="1"/>
    </xf>
    <xf numFmtId="0" fontId="0" fillId="0" borderId="0" xfId="0" applyBorder="1"/>
    <xf numFmtId="0" fontId="2" fillId="0" borderId="4" xfId="0" applyFont="1" applyBorder="1"/>
    <xf numFmtId="0" fontId="2" fillId="0" borderId="7" xfId="0" applyFont="1" applyBorder="1"/>
    <xf numFmtId="0" fontId="5" fillId="2" borderId="8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justify" vertical="center" wrapText="1"/>
    </xf>
    <xf numFmtId="43" fontId="5" fillId="2" borderId="2" xfId="1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-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CProg"/>
      <sheetName val="ID"/>
      <sheetName val="IPF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Del 1 de Enero al 30 de Junio del 2017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9"/>
  <sheetViews>
    <sheetView tabSelected="1" topLeftCell="A67" workbookViewId="0">
      <selection activeCell="B4" sqref="B1:K1048576"/>
    </sheetView>
  </sheetViews>
  <sheetFormatPr baseColWidth="10" defaultRowHeight="14.4" x14ac:dyDescent="0.3"/>
  <cols>
    <col min="2" max="2" width="5" bestFit="1" customWidth="1"/>
    <col min="3" max="3" width="53.109375" bestFit="1" customWidth="1"/>
    <col min="4" max="4" width="45.44140625" bestFit="1" customWidth="1"/>
    <col min="5" max="10" width="12.6640625" bestFit="1" customWidth="1"/>
    <col min="11" max="11" width="11.88671875" bestFit="1" customWidth="1"/>
  </cols>
  <sheetData>
    <row r="1" spans="1:12" s="3" customFormat="1" ht="14.2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s="3" customFormat="1" ht="14.25" customHeight="1" x14ac:dyDescent="0.25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s="3" customFormat="1" ht="14.25" customHeight="1" x14ac:dyDescent="0.25">
      <c r="A3" s="1"/>
      <c r="B3" s="2" t="str">
        <f>[1]CFG!B3</f>
        <v>Del 1 de Enero al 30 de Junio del 2017</v>
      </c>
      <c r="C3" s="2"/>
      <c r="D3" s="2"/>
      <c r="E3" s="2"/>
      <c r="F3" s="2"/>
      <c r="G3" s="2"/>
      <c r="H3" s="2"/>
      <c r="I3" s="2"/>
      <c r="J3" s="2"/>
      <c r="K3" s="2"/>
      <c r="L3" s="1"/>
    </row>
    <row r="4" spans="1:12" s="1" customFormat="1" ht="6.75" customHeight="1" x14ac:dyDescent="0.2"/>
    <row r="5" spans="1:12" s="1" customFormat="1" ht="18" customHeight="1" x14ac:dyDescent="0.25">
      <c r="C5" s="4" t="s">
        <v>2</v>
      </c>
      <c r="D5" s="5" t="s">
        <v>3</v>
      </c>
      <c r="E5" s="6"/>
      <c r="F5" s="7"/>
      <c r="G5" s="7"/>
      <c r="H5" s="5"/>
      <c r="I5" s="5"/>
      <c r="J5" s="5"/>
    </row>
    <row r="6" spans="1:12" s="1" customFormat="1" ht="6.75" customHeight="1" x14ac:dyDescent="0.2"/>
    <row r="7" spans="1:12" s="3" customFormat="1" ht="12" x14ac:dyDescent="0.2">
      <c r="A7" s="1"/>
      <c r="B7" s="8" t="s">
        <v>4</v>
      </c>
      <c r="C7" s="8"/>
      <c r="D7" s="9" t="s">
        <v>5</v>
      </c>
      <c r="E7" s="9"/>
      <c r="F7" s="9"/>
      <c r="G7" s="9"/>
      <c r="H7" s="9"/>
      <c r="I7" s="9"/>
      <c r="J7" s="9"/>
      <c r="K7" s="9" t="s">
        <v>6</v>
      </c>
      <c r="L7" s="1"/>
    </row>
    <row r="8" spans="1:12" s="3" customFormat="1" ht="36" x14ac:dyDescent="0.2">
      <c r="A8" s="1"/>
      <c r="B8" s="8"/>
      <c r="C8" s="8"/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10" t="s">
        <v>13</v>
      </c>
      <c r="K8" s="9"/>
      <c r="L8" s="1"/>
    </row>
    <row r="9" spans="1:12" s="3" customFormat="1" ht="11.25" customHeight="1" x14ac:dyDescent="0.2">
      <c r="A9" s="1"/>
      <c r="B9" s="8"/>
      <c r="C9" s="8"/>
      <c r="D9" s="10">
        <v>1</v>
      </c>
      <c r="E9" s="10">
        <v>2</v>
      </c>
      <c r="F9" s="10" t="s">
        <v>14</v>
      </c>
      <c r="G9" s="10">
        <v>4</v>
      </c>
      <c r="H9" s="10">
        <v>5</v>
      </c>
      <c r="I9" s="10">
        <v>6</v>
      </c>
      <c r="J9" s="10">
        <v>7</v>
      </c>
      <c r="K9" s="10" t="s">
        <v>15</v>
      </c>
      <c r="L9" s="1"/>
    </row>
    <row r="10" spans="1:12" s="3" customFormat="1" ht="12" customHeight="1" x14ac:dyDescent="0.3">
      <c r="A10" s="1"/>
      <c r="B10" s="11">
        <v>1100</v>
      </c>
      <c r="C10" t="s">
        <v>16</v>
      </c>
      <c r="D10" s="12">
        <v>9781615.8800000008</v>
      </c>
      <c r="E10" s="12">
        <v>11120398.720000001</v>
      </c>
      <c r="F10" s="13">
        <f>+D10+E10</f>
        <v>20902014.600000001</v>
      </c>
      <c r="G10">
        <v>7423122.29</v>
      </c>
      <c r="H10">
        <v>7423122.29</v>
      </c>
      <c r="I10">
        <v>7423122.29</v>
      </c>
      <c r="J10">
        <v>7423122.29</v>
      </c>
      <c r="K10" s="14">
        <f t="shared" ref="K10:K47" si="0">+F10-H10</f>
        <v>13478892.310000002</v>
      </c>
      <c r="L10" s="1"/>
    </row>
    <row r="11" spans="1:12" s="3" customFormat="1" x14ac:dyDescent="0.3">
      <c r="A11" s="1"/>
      <c r="B11" s="15">
        <v>1200</v>
      </c>
      <c r="C11" t="s">
        <v>17</v>
      </c>
      <c r="D11" s="12">
        <v>330000</v>
      </c>
      <c r="E11">
        <v>46450</v>
      </c>
      <c r="F11" s="13">
        <f t="shared" ref="F11:F46" si="1">+D11+E11</f>
        <v>376450</v>
      </c>
      <c r="G11">
        <v>221550.3</v>
      </c>
      <c r="H11">
        <v>219900.3</v>
      </c>
      <c r="I11">
        <v>219900.3</v>
      </c>
      <c r="J11">
        <v>219900.3</v>
      </c>
      <c r="K11" s="14">
        <f t="shared" si="0"/>
        <v>156549.70000000001</v>
      </c>
      <c r="L11" s="1"/>
    </row>
    <row r="12" spans="1:12" s="3" customFormat="1" ht="12" customHeight="1" x14ac:dyDescent="0.3">
      <c r="A12" s="1"/>
      <c r="B12" s="15">
        <v>1300</v>
      </c>
      <c r="C12" t="s">
        <v>18</v>
      </c>
      <c r="D12" s="12">
        <v>1522652</v>
      </c>
      <c r="E12" s="12">
        <v>1729308.1</v>
      </c>
      <c r="F12" s="13">
        <f t="shared" si="1"/>
        <v>3251960.1</v>
      </c>
      <c r="G12">
        <v>386167.68</v>
      </c>
      <c r="H12">
        <v>386167.68</v>
      </c>
      <c r="I12">
        <v>386167.68</v>
      </c>
      <c r="J12">
        <v>386167.68</v>
      </c>
      <c r="K12" s="14">
        <f t="shared" si="0"/>
        <v>2865792.42</v>
      </c>
      <c r="L12" s="1"/>
    </row>
    <row r="13" spans="1:12" s="3" customFormat="1" x14ac:dyDescent="0.3">
      <c r="A13" s="1"/>
      <c r="B13" s="15">
        <v>1400</v>
      </c>
      <c r="C13" t="s">
        <v>19</v>
      </c>
      <c r="D13" s="12">
        <v>1539000</v>
      </c>
      <c r="E13" s="12">
        <v>1931623.96</v>
      </c>
      <c r="F13" s="13">
        <f t="shared" si="1"/>
        <v>3470623.96</v>
      </c>
      <c r="G13">
        <v>1692001.35</v>
      </c>
      <c r="H13">
        <v>1692001.35</v>
      </c>
      <c r="I13">
        <v>1692001.35</v>
      </c>
      <c r="J13">
        <v>1692001.35</v>
      </c>
      <c r="K13" s="14">
        <f t="shared" si="0"/>
        <v>1778622.6099999999</v>
      </c>
      <c r="L13" s="1"/>
    </row>
    <row r="14" spans="1:12" s="3" customFormat="1" x14ac:dyDescent="0.3">
      <c r="A14" s="1"/>
      <c r="B14" s="15">
        <v>1500</v>
      </c>
      <c r="C14" t="s">
        <v>20</v>
      </c>
      <c r="D14" s="12">
        <v>533100</v>
      </c>
      <c r="E14" s="12">
        <v>715787.34</v>
      </c>
      <c r="F14" s="13">
        <f t="shared" si="1"/>
        <v>1248887.3399999999</v>
      </c>
      <c r="G14">
        <v>548615.44999999995</v>
      </c>
      <c r="H14">
        <v>548615.44999999995</v>
      </c>
      <c r="I14">
        <v>548615.44999999995</v>
      </c>
      <c r="J14">
        <v>548615.44999999995</v>
      </c>
      <c r="K14" s="14">
        <f t="shared" si="0"/>
        <v>700271.8899999999</v>
      </c>
      <c r="L14" s="1"/>
    </row>
    <row r="15" spans="1:12" s="3" customFormat="1" x14ac:dyDescent="0.3">
      <c r="A15" s="1"/>
      <c r="B15" s="15">
        <v>1700</v>
      </c>
      <c r="C15" t="s">
        <v>21</v>
      </c>
      <c r="D15">
        <v>100000</v>
      </c>
      <c r="E15" s="12">
        <v>694960</v>
      </c>
      <c r="F15" s="13">
        <f t="shared" si="1"/>
        <v>794960</v>
      </c>
      <c r="G15">
        <v>195016.8</v>
      </c>
      <c r="H15">
        <v>195016.8</v>
      </c>
      <c r="I15">
        <v>195016.8</v>
      </c>
      <c r="J15">
        <v>195016.8</v>
      </c>
      <c r="K15" s="14">
        <f t="shared" si="0"/>
        <v>599943.19999999995</v>
      </c>
      <c r="L15" s="1"/>
    </row>
    <row r="16" spans="1:12" s="20" customFormat="1" x14ac:dyDescent="0.3">
      <c r="A16" s="16"/>
      <c r="B16" s="17">
        <v>1000</v>
      </c>
      <c r="C16" s="18" t="s">
        <v>22</v>
      </c>
      <c r="D16" s="19">
        <f>D10+D11+D12+D13+D14+D15</f>
        <v>13806367.880000001</v>
      </c>
      <c r="E16" s="19">
        <f t="shared" ref="E16:J16" si="2">E10+E11+E12+E13+E14+E15</f>
        <v>16238528.120000001</v>
      </c>
      <c r="F16" s="19">
        <f t="shared" si="2"/>
        <v>30044896.000000004</v>
      </c>
      <c r="G16" s="19">
        <f t="shared" si="2"/>
        <v>10466473.869999999</v>
      </c>
      <c r="H16" s="19">
        <f t="shared" si="2"/>
        <v>10464823.869999999</v>
      </c>
      <c r="I16" s="19">
        <f t="shared" si="2"/>
        <v>10464823.869999999</v>
      </c>
      <c r="J16" s="19">
        <f t="shared" si="2"/>
        <v>10464823.869999999</v>
      </c>
      <c r="K16" s="14">
        <f t="shared" si="0"/>
        <v>19580072.130000003</v>
      </c>
      <c r="L16" s="16"/>
    </row>
    <row r="17" spans="1:12" s="3" customFormat="1" x14ac:dyDescent="0.3">
      <c r="A17" s="1"/>
      <c r="B17" s="15">
        <v>2100</v>
      </c>
      <c r="C17" t="s">
        <v>23</v>
      </c>
      <c r="D17" s="21">
        <v>200250</v>
      </c>
      <c r="E17" s="12">
        <v>142896.99</v>
      </c>
      <c r="F17" s="13">
        <f t="shared" si="1"/>
        <v>343146.99</v>
      </c>
      <c r="G17">
        <v>173834.88</v>
      </c>
      <c r="H17">
        <v>163986.99</v>
      </c>
      <c r="I17">
        <v>163986.99</v>
      </c>
      <c r="J17">
        <v>163986.99</v>
      </c>
      <c r="K17" s="14">
        <f t="shared" si="0"/>
        <v>179160</v>
      </c>
      <c r="L17" s="1"/>
    </row>
    <row r="18" spans="1:12" s="3" customFormat="1" x14ac:dyDescent="0.3">
      <c r="A18" s="1"/>
      <c r="B18" s="15">
        <v>2200</v>
      </c>
      <c r="C18" t="s">
        <v>24</v>
      </c>
      <c r="D18" s="21">
        <v>11840</v>
      </c>
      <c r="E18" s="12">
        <v>20857.75</v>
      </c>
      <c r="F18" s="13">
        <f t="shared" si="1"/>
        <v>32697.75</v>
      </c>
      <c r="G18" s="12">
        <v>18079.849999999999</v>
      </c>
      <c r="H18" s="12">
        <v>18079.849999999999</v>
      </c>
      <c r="I18" s="12">
        <v>18079.849999999999</v>
      </c>
      <c r="J18" s="12">
        <v>18079.849999999999</v>
      </c>
      <c r="K18" s="14">
        <f t="shared" si="0"/>
        <v>14617.900000000001</v>
      </c>
      <c r="L18" s="1"/>
    </row>
    <row r="19" spans="1:12" s="3" customFormat="1" x14ac:dyDescent="0.3">
      <c r="A19" s="1"/>
      <c r="B19" s="15">
        <v>2400</v>
      </c>
      <c r="C19" t="s">
        <v>25</v>
      </c>
      <c r="D19" s="12">
        <v>21273</v>
      </c>
      <c r="E19" s="12">
        <v>73572.84</v>
      </c>
      <c r="F19" s="13">
        <f t="shared" si="1"/>
        <v>94845.84</v>
      </c>
      <c r="G19" s="12">
        <v>20543.18</v>
      </c>
      <c r="H19" s="22">
        <v>4243.18</v>
      </c>
      <c r="I19" s="12">
        <v>4243.18</v>
      </c>
      <c r="J19" s="22">
        <v>4243.18</v>
      </c>
      <c r="K19" s="14">
        <f t="shared" si="0"/>
        <v>90602.66</v>
      </c>
      <c r="L19" s="1"/>
    </row>
    <row r="20" spans="1:12" s="3" customFormat="1" x14ac:dyDescent="0.3">
      <c r="A20" s="1"/>
      <c r="B20" s="15">
        <v>2500</v>
      </c>
      <c r="C20" t="s">
        <v>26</v>
      </c>
      <c r="D20" s="12">
        <v>25553</v>
      </c>
      <c r="E20" s="12">
        <v>66382.600000000006</v>
      </c>
      <c r="F20" s="13">
        <f t="shared" si="1"/>
        <v>91935.6</v>
      </c>
      <c r="G20" s="12">
        <v>40477.9</v>
      </c>
      <c r="H20" s="22">
        <v>15599.15</v>
      </c>
      <c r="I20" s="12">
        <v>15599.15</v>
      </c>
      <c r="J20" s="22">
        <v>15599.15</v>
      </c>
      <c r="K20" s="14">
        <f t="shared" si="0"/>
        <v>76336.450000000012</v>
      </c>
      <c r="L20" s="1"/>
    </row>
    <row r="21" spans="1:12" s="3" customFormat="1" x14ac:dyDescent="0.3">
      <c r="A21" s="1"/>
      <c r="B21" s="15">
        <v>2600</v>
      </c>
      <c r="C21" t="s">
        <v>27</v>
      </c>
      <c r="D21" s="12">
        <v>87000</v>
      </c>
      <c r="E21" s="12">
        <v>48987.16</v>
      </c>
      <c r="F21" s="13">
        <f t="shared" si="1"/>
        <v>135987.16</v>
      </c>
      <c r="G21" s="12">
        <v>80058.86</v>
      </c>
      <c r="H21" s="22">
        <v>80058.86</v>
      </c>
      <c r="I21" s="12">
        <v>80058.86</v>
      </c>
      <c r="J21" s="22">
        <v>80058.86</v>
      </c>
      <c r="K21" s="14">
        <f t="shared" si="0"/>
        <v>55928.3</v>
      </c>
      <c r="L21" s="1"/>
    </row>
    <row r="22" spans="1:12" s="3" customFormat="1" x14ac:dyDescent="0.3">
      <c r="A22" s="1"/>
      <c r="B22" s="15">
        <v>2700</v>
      </c>
      <c r="C22" t="s">
        <v>28</v>
      </c>
      <c r="D22" s="12">
        <v>79000</v>
      </c>
      <c r="E22" s="12">
        <v>31000</v>
      </c>
      <c r="F22" s="13">
        <f t="shared" si="1"/>
        <v>110000</v>
      </c>
      <c r="G22" s="12">
        <v>106595.06</v>
      </c>
      <c r="H22" s="22">
        <v>8882.1200000000008</v>
      </c>
      <c r="I22" s="12">
        <v>8882.1200000000008</v>
      </c>
      <c r="J22" s="22">
        <v>8882.1200000000008</v>
      </c>
      <c r="K22" s="14">
        <f t="shared" si="0"/>
        <v>101117.88</v>
      </c>
      <c r="L22" s="1"/>
    </row>
    <row r="23" spans="1:12" s="3" customFormat="1" x14ac:dyDescent="0.3">
      <c r="A23" s="1"/>
      <c r="B23" s="15">
        <v>2900</v>
      </c>
      <c r="C23" t="s">
        <v>29</v>
      </c>
      <c r="D23" s="12">
        <v>25600</v>
      </c>
      <c r="E23" s="12">
        <v>135660.19</v>
      </c>
      <c r="F23" s="13">
        <f t="shared" si="1"/>
        <v>161260.19</v>
      </c>
      <c r="G23" s="12">
        <v>8708</v>
      </c>
      <c r="H23" s="22">
        <v>6633</v>
      </c>
      <c r="I23" s="12">
        <v>6633</v>
      </c>
      <c r="J23" s="22">
        <v>6633</v>
      </c>
      <c r="K23" s="14">
        <f t="shared" si="0"/>
        <v>154627.19</v>
      </c>
      <c r="L23" s="1"/>
    </row>
    <row r="24" spans="1:12" s="20" customFormat="1" x14ac:dyDescent="0.3">
      <c r="A24" s="16"/>
      <c r="B24" s="17">
        <v>2000</v>
      </c>
      <c r="C24" s="18" t="s">
        <v>30</v>
      </c>
      <c r="D24" s="19">
        <f>SUM(D17:D23)</f>
        <v>450516</v>
      </c>
      <c r="E24" s="19">
        <f t="shared" ref="E24:J24" si="3">SUM(E17:E23)</f>
        <v>519357.52999999997</v>
      </c>
      <c r="F24" s="19">
        <f t="shared" si="3"/>
        <v>969873.53</v>
      </c>
      <c r="G24" s="19">
        <f t="shared" si="3"/>
        <v>448297.73</v>
      </c>
      <c r="H24" s="19">
        <f t="shared" si="3"/>
        <v>297483.14999999997</v>
      </c>
      <c r="I24" s="19">
        <f t="shared" si="3"/>
        <v>297483.14999999997</v>
      </c>
      <c r="J24" s="19">
        <f t="shared" si="3"/>
        <v>297483.14999999997</v>
      </c>
      <c r="K24" s="14">
        <f t="shared" si="0"/>
        <v>672390.38000000012</v>
      </c>
      <c r="L24" s="16"/>
    </row>
    <row r="25" spans="1:12" s="3" customFormat="1" x14ac:dyDescent="0.3">
      <c r="A25" s="1"/>
      <c r="B25" s="15">
        <v>3100</v>
      </c>
      <c r="C25" t="s">
        <v>31</v>
      </c>
      <c r="D25" s="12">
        <v>436676.75</v>
      </c>
      <c r="E25" s="12">
        <v>435543.28</v>
      </c>
      <c r="F25" s="13">
        <f t="shared" si="1"/>
        <v>872220.03</v>
      </c>
      <c r="G25" s="12">
        <v>425683.24</v>
      </c>
      <c r="H25" s="22">
        <v>425063.24</v>
      </c>
      <c r="I25" s="12">
        <v>425063.24</v>
      </c>
      <c r="J25" s="22">
        <v>425063.24</v>
      </c>
      <c r="K25" s="14">
        <f t="shared" si="0"/>
        <v>447156.79000000004</v>
      </c>
      <c r="L25" s="1"/>
    </row>
    <row r="26" spans="1:12" s="3" customFormat="1" x14ac:dyDescent="0.3">
      <c r="A26" s="1"/>
      <c r="B26" s="15">
        <v>3200</v>
      </c>
      <c r="C26" t="s">
        <v>32</v>
      </c>
      <c r="D26" s="12">
        <v>98400</v>
      </c>
      <c r="E26" s="12">
        <v>279561.36</v>
      </c>
      <c r="F26" s="13">
        <f t="shared" si="1"/>
        <v>377961.36</v>
      </c>
      <c r="G26" s="12">
        <v>184490.74</v>
      </c>
      <c r="H26" s="22">
        <v>64650.74</v>
      </c>
      <c r="I26" s="12">
        <v>64650.74</v>
      </c>
      <c r="J26" s="22">
        <v>64650.74</v>
      </c>
      <c r="K26" s="14">
        <f t="shared" si="0"/>
        <v>313310.62</v>
      </c>
      <c r="L26" s="1"/>
    </row>
    <row r="27" spans="1:12" s="3" customFormat="1" ht="12" customHeight="1" x14ac:dyDescent="0.3">
      <c r="A27" s="1"/>
      <c r="B27" s="15">
        <v>3300</v>
      </c>
      <c r="C27" t="s">
        <v>33</v>
      </c>
      <c r="D27" s="12">
        <v>485300</v>
      </c>
      <c r="E27" s="12">
        <v>197787.08</v>
      </c>
      <c r="F27" s="13">
        <f t="shared" si="1"/>
        <v>683087.08</v>
      </c>
      <c r="G27" s="12">
        <v>271145.34999999998</v>
      </c>
      <c r="H27" s="22">
        <v>270295.51</v>
      </c>
      <c r="I27" s="12">
        <v>270295.51</v>
      </c>
      <c r="J27" s="22">
        <v>270295.51</v>
      </c>
      <c r="K27" s="14">
        <f t="shared" si="0"/>
        <v>412791.56999999995</v>
      </c>
      <c r="L27" s="1"/>
    </row>
    <row r="28" spans="1:12" s="3" customFormat="1" x14ac:dyDescent="0.3">
      <c r="A28" s="1"/>
      <c r="B28" s="15">
        <v>3400</v>
      </c>
      <c r="C28" t="s">
        <v>34</v>
      </c>
      <c r="D28" s="12">
        <v>16600</v>
      </c>
      <c r="E28" s="12">
        <v>34354.54</v>
      </c>
      <c r="F28" s="13">
        <f t="shared" si="1"/>
        <v>50954.54</v>
      </c>
      <c r="G28" s="12">
        <v>50634.54</v>
      </c>
      <c r="H28" s="22">
        <v>50634.54</v>
      </c>
      <c r="I28" s="12">
        <v>50634.54</v>
      </c>
      <c r="J28" s="22">
        <v>50634.54</v>
      </c>
      <c r="K28" s="14">
        <f t="shared" si="0"/>
        <v>320</v>
      </c>
      <c r="L28" s="1"/>
    </row>
    <row r="29" spans="1:12" s="3" customFormat="1" x14ac:dyDescent="0.3">
      <c r="A29" s="1"/>
      <c r="B29" s="15">
        <v>3500</v>
      </c>
      <c r="C29" t="s">
        <v>35</v>
      </c>
      <c r="D29" s="12">
        <v>532290</v>
      </c>
      <c r="E29" s="12">
        <v>927844.1</v>
      </c>
      <c r="F29" s="13">
        <f t="shared" si="1"/>
        <v>1460134.1</v>
      </c>
      <c r="G29" s="12">
        <v>411039.41</v>
      </c>
      <c r="H29" s="22">
        <v>393195.41</v>
      </c>
      <c r="I29" s="12">
        <v>393195.41</v>
      </c>
      <c r="J29" s="22">
        <v>393195.41</v>
      </c>
      <c r="K29" s="14">
        <f t="shared" si="0"/>
        <v>1066938.6900000002</v>
      </c>
      <c r="L29" s="1"/>
    </row>
    <row r="30" spans="1:12" s="3" customFormat="1" x14ac:dyDescent="0.3">
      <c r="A30" s="1"/>
      <c r="B30" s="15">
        <v>3600</v>
      </c>
      <c r="C30" t="s">
        <v>36</v>
      </c>
      <c r="D30" s="12">
        <v>91500</v>
      </c>
      <c r="E30" s="12">
        <v>91600</v>
      </c>
      <c r="F30" s="13">
        <f t="shared" si="1"/>
        <v>183100</v>
      </c>
      <c r="G30" s="12">
        <v>25051.599999999999</v>
      </c>
      <c r="H30" s="22">
        <v>25051.599999999999</v>
      </c>
      <c r="I30" s="12">
        <v>25051.599999999999</v>
      </c>
      <c r="J30" s="22">
        <v>25051.599999999999</v>
      </c>
      <c r="K30" s="14">
        <f t="shared" si="0"/>
        <v>158048.4</v>
      </c>
      <c r="L30" s="1"/>
    </row>
    <row r="31" spans="1:12" s="3" customFormat="1" x14ac:dyDescent="0.3">
      <c r="A31" s="1"/>
      <c r="B31" s="15">
        <v>3700</v>
      </c>
      <c r="C31" t="s">
        <v>37</v>
      </c>
      <c r="D31" s="12">
        <v>73258.5</v>
      </c>
      <c r="E31" s="12">
        <v>82268.490000000005</v>
      </c>
      <c r="F31" s="13">
        <f t="shared" si="1"/>
        <v>155526.99</v>
      </c>
      <c r="G31" s="12">
        <v>52134.66</v>
      </c>
      <c r="H31" s="22">
        <v>46113.16</v>
      </c>
      <c r="I31" s="12">
        <v>46113.16</v>
      </c>
      <c r="J31" s="22">
        <v>46113.16</v>
      </c>
      <c r="K31" s="14">
        <f t="shared" si="0"/>
        <v>109413.82999999999</v>
      </c>
      <c r="L31" s="1"/>
    </row>
    <row r="32" spans="1:12" s="3" customFormat="1" x14ac:dyDescent="0.3">
      <c r="A32" s="1"/>
      <c r="B32" s="15">
        <v>3800</v>
      </c>
      <c r="C32" t="s">
        <v>38</v>
      </c>
      <c r="D32" s="12">
        <v>209100</v>
      </c>
      <c r="E32" s="12">
        <v>103089.55</v>
      </c>
      <c r="F32" s="13">
        <f t="shared" si="1"/>
        <v>312189.55</v>
      </c>
      <c r="G32" s="12">
        <v>77800.149999999994</v>
      </c>
      <c r="H32" s="22">
        <v>42011.45</v>
      </c>
      <c r="I32" s="12">
        <v>42011.45</v>
      </c>
      <c r="J32" s="22">
        <v>42011.45</v>
      </c>
      <c r="K32" s="14">
        <f t="shared" si="0"/>
        <v>270178.09999999998</v>
      </c>
      <c r="L32" s="1"/>
    </row>
    <row r="33" spans="1:12" s="3" customFormat="1" x14ac:dyDescent="0.3">
      <c r="A33" s="1"/>
      <c r="B33" s="15">
        <v>3900</v>
      </c>
      <c r="C33" t="s">
        <v>39</v>
      </c>
      <c r="D33" s="12">
        <v>498183.11</v>
      </c>
      <c r="E33" s="12">
        <v>355122.07</v>
      </c>
      <c r="F33" s="13">
        <f t="shared" si="1"/>
        <v>853305.17999999993</v>
      </c>
      <c r="G33" s="12">
        <v>319486.38</v>
      </c>
      <c r="H33" s="22">
        <v>316624.38</v>
      </c>
      <c r="I33" s="12">
        <v>316624.38</v>
      </c>
      <c r="J33" s="22">
        <v>316624.38</v>
      </c>
      <c r="K33" s="14">
        <f t="shared" si="0"/>
        <v>536680.79999999993</v>
      </c>
      <c r="L33" s="1"/>
    </row>
    <row r="34" spans="1:12" s="20" customFormat="1" x14ac:dyDescent="0.3">
      <c r="A34" s="16"/>
      <c r="B34" s="17">
        <v>3000</v>
      </c>
      <c r="C34" s="18" t="s">
        <v>40</v>
      </c>
      <c r="D34" s="19">
        <f>SUM(D25:D33)</f>
        <v>2441308.36</v>
      </c>
      <c r="E34" s="19">
        <f t="shared" ref="E34:J34" si="4">SUM(E25:E33)</f>
        <v>2507170.4699999997</v>
      </c>
      <c r="F34" s="19">
        <f t="shared" si="4"/>
        <v>4948478.83</v>
      </c>
      <c r="G34" s="19">
        <f t="shared" si="4"/>
        <v>1817466.0699999998</v>
      </c>
      <c r="H34" s="19">
        <f t="shared" si="4"/>
        <v>1633640.0299999998</v>
      </c>
      <c r="I34" s="19">
        <f t="shared" si="4"/>
        <v>1633640.0299999998</v>
      </c>
      <c r="J34" s="19">
        <f t="shared" si="4"/>
        <v>1633640.0299999998</v>
      </c>
      <c r="K34" s="14">
        <f t="shared" si="0"/>
        <v>3314838.8000000003</v>
      </c>
      <c r="L34" s="16"/>
    </row>
    <row r="35" spans="1:12" s="3" customFormat="1" x14ac:dyDescent="0.3">
      <c r="A35" s="1"/>
      <c r="B35" s="15">
        <v>4400</v>
      </c>
      <c r="C35" t="s">
        <v>41</v>
      </c>
      <c r="D35" s="12">
        <v>100000</v>
      </c>
      <c r="E35" s="12">
        <v>386200</v>
      </c>
      <c r="F35" s="13">
        <f t="shared" si="1"/>
        <v>486200</v>
      </c>
      <c r="G35" s="12">
        <v>63135.66</v>
      </c>
      <c r="H35" s="22">
        <v>62220.66</v>
      </c>
      <c r="I35" s="12">
        <v>62220.66</v>
      </c>
      <c r="J35" s="22">
        <v>62220.66</v>
      </c>
      <c r="K35" s="14">
        <f t="shared" si="0"/>
        <v>423979.33999999997</v>
      </c>
      <c r="L35" s="1"/>
    </row>
    <row r="36" spans="1:12" s="20" customFormat="1" x14ac:dyDescent="0.3">
      <c r="A36" s="16"/>
      <c r="B36" s="17">
        <v>4000</v>
      </c>
      <c r="C36" s="18" t="s">
        <v>42</v>
      </c>
      <c r="D36" s="19">
        <f>D35</f>
        <v>100000</v>
      </c>
      <c r="E36" s="19">
        <f t="shared" ref="E36:J36" si="5">E35</f>
        <v>386200</v>
      </c>
      <c r="F36" s="19">
        <f t="shared" si="5"/>
        <v>486200</v>
      </c>
      <c r="G36" s="19">
        <f t="shared" si="5"/>
        <v>63135.66</v>
      </c>
      <c r="H36" s="19">
        <f t="shared" si="5"/>
        <v>62220.66</v>
      </c>
      <c r="I36" s="19">
        <f t="shared" si="5"/>
        <v>62220.66</v>
      </c>
      <c r="J36" s="19">
        <f t="shared" si="5"/>
        <v>62220.66</v>
      </c>
      <c r="K36" s="14">
        <f t="shared" si="0"/>
        <v>423979.33999999997</v>
      </c>
      <c r="L36" s="16"/>
    </row>
    <row r="37" spans="1:12" s="3" customFormat="1" x14ac:dyDescent="0.3">
      <c r="A37" s="1"/>
      <c r="B37" s="15">
        <v>5100</v>
      </c>
      <c r="C37" t="s">
        <v>43</v>
      </c>
      <c r="D37" s="12">
        <v>315000</v>
      </c>
      <c r="E37">
        <v>2179060.23</v>
      </c>
      <c r="F37" s="13">
        <f t="shared" si="1"/>
        <v>2494060.23</v>
      </c>
      <c r="G37" s="12">
        <v>1179590.51</v>
      </c>
      <c r="H37" s="22">
        <v>229133.91</v>
      </c>
      <c r="I37" s="12">
        <v>229133.91</v>
      </c>
      <c r="J37" s="22">
        <v>229133.91</v>
      </c>
      <c r="K37" s="14">
        <f t="shared" si="0"/>
        <v>2264926.3199999998</v>
      </c>
      <c r="L37" s="1"/>
    </row>
    <row r="38" spans="1:12" s="3" customFormat="1" x14ac:dyDescent="0.3">
      <c r="A38" s="1"/>
      <c r="B38" s="15">
        <v>5200</v>
      </c>
      <c r="C38" t="s">
        <v>44</v>
      </c>
      <c r="D38" s="12">
        <v>240000</v>
      </c>
      <c r="E38">
        <v>626873.99</v>
      </c>
      <c r="F38" s="13">
        <f t="shared" si="1"/>
        <v>866873.99</v>
      </c>
      <c r="G38" s="12">
        <v>866823.98</v>
      </c>
      <c r="H38" s="22">
        <v>0</v>
      </c>
      <c r="I38" s="12">
        <v>0</v>
      </c>
      <c r="J38" s="22">
        <v>0</v>
      </c>
      <c r="K38" s="14">
        <f t="shared" si="0"/>
        <v>866873.99</v>
      </c>
      <c r="L38" s="1"/>
    </row>
    <row r="39" spans="1:12" s="3" customFormat="1" x14ac:dyDescent="0.3">
      <c r="A39" s="1"/>
      <c r="B39" s="15">
        <v>5300</v>
      </c>
      <c r="C39" t="s">
        <v>45</v>
      </c>
      <c r="D39" s="23">
        <v>0</v>
      </c>
      <c r="E39" s="12">
        <v>897840</v>
      </c>
      <c r="F39" s="13">
        <f t="shared" si="1"/>
        <v>897840</v>
      </c>
      <c r="G39" s="12">
        <v>897840</v>
      </c>
      <c r="H39" s="22">
        <v>0</v>
      </c>
      <c r="I39" s="12">
        <v>0</v>
      </c>
      <c r="J39" s="22">
        <v>0</v>
      </c>
      <c r="K39" s="14">
        <f t="shared" si="0"/>
        <v>897840</v>
      </c>
      <c r="L39" s="1"/>
    </row>
    <row r="40" spans="1:12" s="3" customFormat="1" x14ac:dyDescent="0.3">
      <c r="A40" s="1"/>
      <c r="B40" s="15">
        <v>5400</v>
      </c>
      <c r="C40" t="s">
        <v>46</v>
      </c>
      <c r="D40" s="23">
        <v>610870</v>
      </c>
      <c r="E40" s="12">
        <v>0</v>
      </c>
      <c r="F40" s="13">
        <f t="shared" si="1"/>
        <v>610870</v>
      </c>
      <c r="G40" s="12">
        <v>0</v>
      </c>
      <c r="H40" s="22">
        <v>0</v>
      </c>
      <c r="I40" s="12">
        <v>0</v>
      </c>
      <c r="J40" s="22">
        <v>0</v>
      </c>
      <c r="K40" s="14">
        <f t="shared" si="0"/>
        <v>610870</v>
      </c>
      <c r="L40" s="1"/>
    </row>
    <row r="41" spans="1:12" s="3" customFormat="1" ht="12" customHeight="1" x14ac:dyDescent="0.3">
      <c r="A41" s="1"/>
      <c r="B41" s="15">
        <v>5600</v>
      </c>
      <c r="C41" t="s">
        <v>47</v>
      </c>
      <c r="D41" s="23">
        <v>0</v>
      </c>
      <c r="E41" s="12">
        <v>2394112.25</v>
      </c>
      <c r="F41" s="13">
        <f t="shared" si="1"/>
        <v>2394112.25</v>
      </c>
      <c r="G41" s="12">
        <v>2876962.32</v>
      </c>
      <c r="H41" s="12">
        <v>1110627.76</v>
      </c>
      <c r="I41" s="12">
        <v>1110627.76</v>
      </c>
      <c r="J41" s="12">
        <v>1110627.76</v>
      </c>
      <c r="K41" s="14">
        <f t="shared" si="0"/>
        <v>1283484.49</v>
      </c>
      <c r="L41" s="1"/>
    </row>
    <row r="42" spans="1:12" s="3" customFormat="1" ht="12" customHeight="1" x14ac:dyDescent="0.3">
      <c r="A42" s="1"/>
      <c r="B42">
        <v>5900</v>
      </c>
      <c r="C42" t="s">
        <v>48</v>
      </c>
      <c r="D42" s="24">
        <v>0</v>
      </c>
      <c r="E42" s="12">
        <v>0</v>
      </c>
      <c r="F42" s="25">
        <f t="shared" si="1"/>
        <v>0</v>
      </c>
      <c r="G42" s="12"/>
      <c r="H42" s="26"/>
      <c r="I42"/>
      <c r="J42" s="26"/>
      <c r="K42" s="14"/>
      <c r="L42" s="1"/>
    </row>
    <row r="43" spans="1:12" s="20" customFormat="1" ht="12" customHeight="1" x14ac:dyDescent="0.3">
      <c r="A43" s="16"/>
      <c r="B43" s="17">
        <v>5000</v>
      </c>
      <c r="C43" s="18" t="s">
        <v>49</v>
      </c>
      <c r="D43" s="19">
        <f t="shared" ref="D43:J43" si="6">SUM(D37:D42)</f>
        <v>1165870</v>
      </c>
      <c r="E43" s="19">
        <f t="shared" si="6"/>
        <v>6097886.4699999997</v>
      </c>
      <c r="F43" s="19">
        <f t="shared" si="6"/>
        <v>7263756.4699999997</v>
      </c>
      <c r="G43" s="19">
        <f t="shared" si="6"/>
        <v>5821216.8100000005</v>
      </c>
      <c r="H43" s="19">
        <f t="shared" si="6"/>
        <v>1339761.67</v>
      </c>
      <c r="I43" s="19">
        <f t="shared" si="6"/>
        <v>1339761.67</v>
      </c>
      <c r="J43" s="19">
        <f t="shared" si="6"/>
        <v>1339761.67</v>
      </c>
      <c r="K43" s="14">
        <f t="shared" si="0"/>
        <v>5923994.7999999998</v>
      </c>
      <c r="L43" s="16"/>
    </row>
    <row r="44" spans="1:12" s="3" customFormat="1" x14ac:dyDescent="0.3">
      <c r="A44" s="1"/>
      <c r="B44" s="15">
        <v>6200</v>
      </c>
      <c r="C44" t="s">
        <v>50</v>
      </c>
      <c r="D44" s="23"/>
      <c r="E44" s="12">
        <v>1028050.92</v>
      </c>
      <c r="F44" s="13">
        <f t="shared" si="1"/>
        <v>1028050.92</v>
      </c>
      <c r="G44" s="12">
        <v>549975.56999999995</v>
      </c>
      <c r="H44" s="12">
        <v>498899.77</v>
      </c>
      <c r="I44" s="12">
        <v>498899.77</v>
      </c>
      <c r="J44" s="12">
        <v>498899.77</v>
      </c>
      <c r="K44" s="14">
        <f t="shared" si="0"/>
        <v>529151.15</v>
      </c>
      <c r="L44" s="1"/>
    </row>
    <row r="45" spans="1:12" s="20" customFormat="1" x14ac:dyDescent="0.3">
      <c r="A45" s="16"/>
      <c r="B45" s="17">
        <v>6000</v>
      </c>
      <c r="C45" s="18" t="s">
        <v>51</v>
      </c>
      <c r="D45" s="27">
        <f>D44</f>
        <v>0</v>
      </c>
      <c r="E45" s="27">
        <f t="shared" ref="E45:J45" si="7">E44</f>
        <v>1028050.92</v>
      </c>
      <c r="F45" s="27">
        <f t="shared" si="7"/>
        <v>1028050.92</v>
      </c>
      <c r="G45" s="27">
        <f t="shared" si="7"/>
        <v>549975.56999999995</v>
      </c>
      <c r="H45" s="27">
        <f t="shared" si="7"/>
        <v>498899.77</v>
      </c>
      <c r="I45" s="27">
        <f t="shared" si="7"/>
        <v>498899.77</v>
      </c>
      <c r="J45" s="27">
        <f t="shared" si="7"/>
        <v>498899.77</v>
      </c>
      <c r="K45" s="14">
        <f t="shared" si="0"/>
        <v>529151.15</v>
      </c>
      <c r="L45" s="16"/>
    </row>
    <row r="46" spans="1:12" s="3" customFormat="1" x14ac:dyDescent="0.3">
      <c r="A46" s="1"/>
      <c r="B46" s="15">
        <v>7900</v>
      </c>
      <c r="C46" t="s">
        <v>52</v>
      </c>
      <c r="D46" s="12">
        <v>613607.68999999994</v>
      </c>
      <c r="E46" s="12">
        <v>-609429.64</v>
      </c>
      <c r="F46" s="13">
        <f t="shared" si="1"/>
        <v>4178.0499999999302</v>
      </c>
      <c r="G46">
        <v>0</v>
      </c>
      <c r="H46">
        <v>0</v>
      </c>
      <c r="I46">
        <v>0</v>
      </c>
      <c r="J46">
        <v>0</v>
      </c>
      <c r="K46" s="14">
        <f t="shared" si="0"/>
        <v>4178.0499999999302</v>
      </c>
      <c r="L46" s="1"/>
    </row>
    <row r="47" spans="1:12" s="20" customFormat="1" x14ac:dyDescent="0.3">
      <c r="A47" s="16"/>
      <c r="B47" s="28">
        <v>7000</v>
      </c>
      <c r="C47" s="18" t="s">
        <v>53</v>
      </c>
      <c r="D47" s="19">
        <f>D46</f>
        <v>613607.68999999994</v>
      </c>
      <c r="E47" s="19">
        <f t="shared" ref="E47:J47" si="8">E46</f>
        <v>-609429.64</v>
      </c>
      <c r="F47" s="19">
        <f t="shared" si="8"/>
        <v>4178.0499999999302</v>
      </c>
      <c r="G47" s="19">
        <f t="shared" si="8"/>
        <v>0</v>
      </c>
      <c r="H47" s="19">
        <f t="shared" si="8"/>
        <v>0</v>
      </c>
      <c r="I47" s="19">
        <f t="shared" si="8"/>
        <v>0</v>
      </c>
      <c r="J47" s="19">
        <f t="shared" si="8"/>
        <v>0</v>
      </c>
      <c r="K47" s="14">
        <f t="shared" si="0"/>
        <v>4178.0499999999302</v>
      </c>
      <c r="L47" s="16"/>
    </row>
    <row r="48" spans="1:12" s="20" customFormat="1" ht="24" x14ac:dyDescent="0.25">
      <c r="A48" s="16"/>
      <c r="B48" s="29"/>
      <c r="C48" s="30" t="s">
        <v>54</v>
      </c>
      <c r="D48" s="31">
        <f>D47+D43+D36+D34+D24+D16+D45</f>
        <v>18577669.93</v>
      </c>
      <c r="E48" s="31">
        <f>E47+E43+E36+E34+E24+E16+E45</f>
        <v>26167763.870000005</v>
      </c>
      <c r="F48" s="31">
        <f>D48+E48</f>
        <v>44745433.800000004</v>
      </c>
      <c r="G48" s="31">
        <f>G47+G45+G43+G36+G34+G24+G16</f>
        <v>19166565.710000001</v>
      </c>
      <c r="H48" s="31">
        <f>H47+H45+H43+H36+H34+H24+H16</f>
        <v>14296829.149999999</v>
      </c>
      <c r="I48" s="31">
        <f>I47+I45+I43+I36+I34+I24+I16</f>
        <v>14296829.149999999</v>
      </c>
      <c r="J48" s="31">
        <f>J47+J45+J43+J36+J34+J24+J16</f>
        <v>14296829.149999999</v>
      </c>
      <c r="K48" s="31">
        <f>K47+K45+K43+K36+K34+K24+K16</f>
        <v>30448604.650000006</v>
      </c>
      <c r="L48" s="16"/>
    </row>
    <row r="49" spans="1:12" s="3" customFormat="1" ht="11.4" x14ac:dyDescent="0.2">
      <c r="A49" s="1"/>
      <c r="L49" s="1"/>
    </row>
  </sheetData>
  <mergeCells count="6">
    <mergeCell ref="B1:K1"/>
    <mergeCell ref="B2:K2"/>
    <mergeCell ref="B3:K3"/>
    <mergeCell ref="B7:C9"/>
    <mergeCell ref="D7:J7"/>
    <mergeCell ref="K7:K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2017-07-19T17:31:01Z</dcterms:created>
  <dcterms:modified xsi:type="dcterms:W3CDTF">2017-07-19T17:31:41Z</dcterms:modified>
</cp:coreProperties>
</file>